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Annual Expense Disclosures/Deputy Public Service Commissioners/Gaye Searancke/"/>
    </mc:Choice>
  </mc:AlternateContent>
  <xr:revisionPtr revIDLastSave="0" documentId="8_{FB916CB6-AF2F-40AE-BE08-B7D151278838}" xr6:coauthVersionLast="47" xr6:coauthVersionMax="47" xr10:uidLastSave="{00000000-0000-0000-0000-000000000000}"/>
  <bookViews>
    <workbookView xWindow="3675" yWindow="915" windowWidth="28800" windowHeight="1543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benefits'!$A$1:$F$27</definedName>
    <definedName name="_xlnm.Print_Area" localSheetId="2">Hospitality!$A$1:$E$23</definedName>
    <definedName name="_xlnm.Print_Area" localSheetId="0">'Summary and sign-off'!$A$1:$F$23</definedName>
    <definedName name="_xlnm.Print_Area" localSheetId="1">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7" i="3"/>
  <c r="C16" i="2"/>
  <c r="C36" i="1"/>
  <c r="C50" i="1"/>
  <c r="C22"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7" i="3" s="1"/>
  <c r="F57" i="13"/>
  <c r="D50" i="1" s="1"/>
  <c r="F56" i="13"/>
  <c r="D36" i="1" s="1"/>
  <c r="F55" i="13"/>
  <c r="D22" i="1" s="1"/>
  <c r="C13" i="13"/>
  <c r="C12" i="13"/>
  <c r="C11" i="13"/>
  <c r="C16" i="13" l="1"/>
  <c r="C17" i="13"/>
  <c r="B5" i="4" l="1"/>
  <c r="B4" i="4"/>
  <c r="B5" i="3"/>
  <c r="B4" i="3"/>
  <c r="B5" i="2"/>
  <c r="B4" i="2"/>
  <c r="B5" i="1"/>
  <c r="B4" i="1"/>
  <c r="C15" i="13" l="1"/>
  <c r="F12" i="13" l="1"/>
  <c r="C16" i="4"/>
  <c r="F11" i="13" s="1"/>
  <c r="F13" i="13" l="1"/>
  <c r="B50" i="1"/>
  <c r="B17" i="13" s="1"/>
  <c r="B36" i="1"/>
  <c r="B16" i="13" s="1"/>
  <c r="B22" i="1"/>
  <c r="B15" i="13" s="1"/>
  <c r="B17" i="3" l="1"/>
  <c r="B13" i="13" s="1"/>
  <c r="B16"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<sst xmlns="http://schemas.openxmlformats.org/spreadsheetml/2006/main" count="192" uniqueCount="130">
  <si>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</si>
  <si>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</si>
  <si>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</si>
  <si>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</si>
  <si>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</si>
  <si>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</si>
  <si>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</si>
  <si>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</si>
  <si>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</si>
  <si>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</si>
  <si>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</si>
  <si>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</si>
  <si>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</si>
  <si>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</si>
  <si>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</si>
  <si>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</si>
  <si>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</si>
  <si>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</si>
  <si>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</si>
  <si>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</si>
  <si>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</si>
  <si>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</si>
  <si>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</si>
  <si>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</si>
  <si>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</si>
  <si>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</si>
  <si>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</si>
  <si>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</si>
  <si>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</si>
  <si>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</si>
  <si>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</si>
  <si>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</si>
  <si>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</si>
  <si>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</si>
  <si>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</si>
  <si>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</si>
  <si>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</si>
  <si>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</si>
  <si>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</si>
  <si>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</si>
  <si>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</si>
  <si>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</si>
  <si>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</si>
  <si>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</si>
  <si>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</si>
  <si>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</si>
  <si>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</si>
  <si>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</si>
  <si>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</si>
  <si>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</si>
  <si>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</si>
  <si>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</si>
  <si>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</si>
  <si>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</si>
  <si>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</si>
  <si>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</si>
  <si>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</si>
  <si>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</si>
  <si>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</si>
  <si>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</si>
  <si>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</si>
  <si>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</si>
  <si>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</si>
  <si>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</si>
  <si>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</si>
  <si>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</si>
  <si>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</si>
  <si>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</si>
  <si>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</si>
  <si>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</si>
  <si>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</si>
  <si>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</si>
  <si>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</si>
  <si>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</si>
  <si>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</si>
  <si>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</si>
  <si>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</si>
  <si>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</si>
  <si>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</si>
  <si>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</si>
  <si>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</si>
  <si>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</si>
  <si>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</si>
  <si>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</si>
  <si>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</si>
  <si>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</si>
  <si>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</si>
  <si>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</si>
  <si>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</si>
  <si>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</si>
  <si>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</si>
  <si>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</si>
  <si>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</si>
  <si>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</si>
  <si>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</si>
  <si>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</si>
  <si>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</si>
  <si>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</si>
  <si>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</si>
  <si>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</si>
  <si>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</si>
  <si>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</si>
  <si>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</si>
  <si>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</si>
  <si>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</si>
  <si>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</si>
  <si>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</si>
  <si>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</si>
  <si>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</si>
  <si>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</si>
  <si>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</si>
  <si>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</si>
  <si>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</si>
  <si>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</si>
  <si>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</si>
  <si>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</si>
  <si>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</si>
  <si>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</si>
  <si>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</si>
  <si>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</si>
  <si>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Kawa Mataaho Public Service Commission</t>
  </si>
  <si>
    <t>Phone and data costs</t>
  </si>
  <si>
    <t>NA</t>
  </si>
  <si>
    <t>Gaye Searancke</t>
  </si>
  <si>
    <t xml:space="preserve">One NZ </t>
  </si>
  <si>
    <t xml:space="preserve">4 April 2023 - 30 June 2023 </t>
  </si>
  <si>
    <t xml:space="preserve">Nil to declare </t>
  </si>
  <si>
    <t xml:space="preserve">Event to recognise NZ’s first cross iwi syndicated community-based call centre - Taki-o-Autahi a cross-iwi initiative (Ngapuhi, Te Arawa and Heretaunga) </t>
  </si>
  <si>
    <t xml:space="preserve">PWC </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</si>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</sst>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2"/>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rgb="FFBFBFBF"/>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quotePrefix="1" applyNumberFormat="1" applyFont="1" applyFill="1" applyBorder="1" applyAlignment="1" applyProtection="1">
      <alignmen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11" borderId="10" xfId="0"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120</v>
      </c>
      <c r="C2" s="117"/>
      <c r="D2" s="117"/>
      <c r="E2" s="117"/>
      <c r="F2" s="117"/>
      <c r="G2" s="17"/>
      <c r="H2" s="17"/>
      <c r="I2" s="17"/>
      <c r="J2" s="17"/>
      <c r="K2" s="17"/>
    </row>
    <row r="3" spans="1:11" ht="21" customHeight="1" x14ac:dyDescent="0.2">
      <c r="A3" s="3" t="s">
        <v>4</v>
      </c>
      <c r="B3" s="117" t="s">
        <v>123</v>
      </c>
      <c r="C3" s="117"/>
      <c r="D3" s="117"/>
      <c r="E3" s="117"/>
      <c r="F3" s="117"/>
      <c r="G3" s="17"/>
      <c r="H3" s="17"/>
      <c r="I3" s="17"/>
      <c r="J3" s="17"/>
      <c r="K3" s="17"/>
    </row>
    <row r="4" spans="1:11" ht="21" customHeight="1" x14ac:dyDescent="0.2">
      <c r="A4" s="3" t="s">
        <v>5</v>
      </c>
      <c r="B4" s="118">
        <v>45012</v>
      </c>
      <c r="C4" s="118"/>
      <c r="D4" s="118"/>
      <c r="E4" s="118"/>
      <c r="F4" s="118"/>
      <c r="G4" s="17"/>
      <c r="H4" s="17"/>
      <c r="I4" s="17"/>
      <c r="J4" s="17"/>
      <c r="K4" s="17"/>
    </row>
    <row r="5" spans="1:11" ht="21" customHeight="1" x14ac:dyDescent="0.2">
      <c r="A5" s="3" t="s">
        <v>6</v>
      </c>
      <c r="B5" s="118">
        <v>45107</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21" customHeight="1" x14ac:dyDescent="0.2">
      <c r="A7" s="3" t="s">
        <v>8</v>
      </c>
      <c r="B7" s="114" t="s">
        <v>40</v>
      </c>
      <c r="C7" s="114"/>
      <c r="D7" s="114"/>
      <c r="E7" s="114"/>
      <c r="F7" s="114"/>
      <c r="G7" s="23"/>
      <c r="H7" s="17"/>
      <c r="I7" s="17"/>
      <c r="J7" s="17"/>
      <c r="K7" s="17"/>
    </row>
    <row r="8" spans="1:11" ht="21" customHeight="1" x14ac:dyDescent="0.2">
      <c r="A8" s="3" t="s">
        <v>10</v>
      </c>
      <c r="B8" s="133" t="s">
        <v>129</v>
      </c>
      <c r="C8" s="133"/>
      <c r="D8" s="133"/>
      <c r="E8" s="133"/>
      <c r="F8" s="133"/>
      <c r="G8" s="23"/>
      <c r="H8" s="17"/>
      <c r="I8" s="17"/>
      <c r="J8" s="17"/>
      <c r="K8" s="17"/>
    </row>
    <row r="9" spans="1:11" ht="66.75" customHeight="1" x14ac:dyDescent="0.2">
      <c r="A9" s="113" t="s">
        <v>11</v>
      </c>
      <c r="B9" s="113"/>
      <c r="C9" s="113"/>
      <c r="D9" s="113"/>
      <c r="E9" s="113"/>
      <c r="F9" s="113"/>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0</v>
      </c>
      <c r="C11" s="51" t="str">
        <f>IF(Travel!B6="",A34,Travel!B6)</f>
        <v>Figures include GST (where applicable)</v>
      </c>
      <c r="D11" s="6"/>
      <c r="E11" s="8" t="s">
        <v>17</v>
      </c>
      <c r="F11" s="33">
        <f>'Gifts and benefits'!C16</f>
        <v>1</v>
      </c>
      <c r="G11" s="29"/>
      <c r="H11" s="29"/>
      <c r="I11" s="29"/>
      <c r="J11" s="29"/>
      <c r="K11" s="29"/>
    </row>
    <row r="12" spans="1:11" ht="27.75" customHeight="1" x14ac:dyDescent="0.2">
      <c r="A12" s="8" t="s">
        <v>0</v>
      </c>
      <c r="B12" s="45">
        <f>Hospitality!B16</f>
        <v>0</v>
      </c>
      <c r="C12" s="51" t="str">
        <f>IF(Hospitality!B6="",A34,Hospitality!B6)</f>
        <v>Figures include GST (where applicable)</v>
      </c>
      <c r="D12" s="6"/>
      <c r="E12" s="8" t="s">
        <v>18</v>
      </c>
      <c r="F12" s="33">
        <f>'Gifts and benefits'!C17</f>
        <v>1</v>
      </c>
      <c r="G12" s="29"/>
      <c r="H12" s="29"/>
      <c r="I12" s="29"/>
      <c r="J12" s="29"/>
      <c r="K12" s="29"/>
    </row>
    <row r="13" spans="1:11" ht="27.75" customHeight="1" x14ac:dyDescent="0.2">
      <c r="A13" s="8" t="s">
        <v>19</v>
      </c>
      <c r="B13" s="45">
        <f>'All other expenses'!B17</f>
        <v>66.44</v>
      </c>
      <c r="C13" s="51" t="str">
        <f>IF('All other expenses'!B6="",A34,'All other expenses'!B6)</f>
        <v>Figures exclude GST</v>
      </c>
      <c r="D13" s="6"/>
      <c r="E13" s="8" t="s">
        <v>20</v>
      </c>
      <c r="F13" s="33">
        <f>'Gifts and benefits'!C18</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Travel!B22</f>
        <v>0</v>
      </c>
      <c r="C15" s="53" t="str">
        <f>C11</f>
        <v>Figures include GST (where applicable)</v>
      </c>
      <c r="D15" s="6"/>
      <c r="E15" s="6"/>
      <c r="F15" s="35"/>
      <c r="G15" s="17"/>
      <c r="H15" s="17"/>
      <c r="I15" s="17"/>
      <c r="J15" s="17"/>
      <c r="K15" s="17"/>
    </row>
    <row r="16" spans="1:11" ht="27.75" customHeight="1" x14ac:dyDescent="0.2">
      <c r="A16" s="9" t="s">
        <v>22</v>
      </c>
      <c r="B16" s="47">
        <f>Travel!B36</f>
        <v>0</v>
      </c>
      <c r="C16" s="53" t="str">
        <f>C11</f>
        <v>Figures include GST (where applicable)</v>
      </c>
      <c r="D16" s="36"/>
      <c r="E16" s="6"/>
      <c r="F16" s="37"/>
      <c r="G16" s="17"/>
      <c r="H16" s="17"/>
      <c r="I16" s="17"/>
      <c r="J16" s="17"/>
      <c r="K16" s="17"/>
    </row>
    <row r="17" spans="1:11" ht="27.75" customHeight="1" x14ac:dyDescent="0.2">
      <c r="A17" s="9" t="s">
        <v>23</v>
      </c>
      <c r="B17" s="47">
        <f>Travel!B50</f>
        <v>0</v>
      </c>
      <c r="C17" s="53"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56</v>
      </c>
      <c r="B56" s="59">
        <f>COUNT(Travel!B26:B35)</f>
        <v>0</v>
      </c>
      <c r="C56" s="59"/>
      <c r="D56" s="59">
        <f>COUNTIF(Travel!D26:D35,"*")</f>
        <v>0</v>
      </c>
      <c r="E56" s="60"/>
      <c r="F56" s="60" t="b">
        <f>MIN(B56,D56)=MAX(B56,D56)</f>
        <v>1</v>
      </c>
    </row>
    <row r="57" spans="1:11" hidden="1" x14ac:dyDescent="0.2">
      <c r="A57" s="68"/>
      <c r="B57" s="59">
        <f>COUNT(Travel!B40:B49)</f>
        <v>0</v>
      </c>
      <c r="C57" s="59"/>
      <c r="D57" s="59">
        <f>COUNTIF(Travel!D40:D49,"*")</f>
        <v>0</v>
      </c>
      <c r="E57" s="60"/>
      <c r="F57" s="60" t="b">
        <f>MIN(B57,D57)=MAX(B57,D57)</f>
        <v>1</v>
      </c>
    </row>
    <row r="58" spans="1:11" hidden="1" x14ac:dyDescent="0.2">
      <c r="A58" s="69" t="s">
        <v>57</v>
      </c>
      <c r="B58" s="61">
        <f>COUNT(Hospitality!B11:B15)</f>
        <v>0</v>
      </c>
      <c r="C58" s="61"/>
      <c r="D58" s="61">
        <f>COUNTIF(Hospitality!D11:D15,"*")</f>
        <v>0</v>
      </c>
      <c r="E58" s="62"/>
      <c r="F58" s="62" t="b">
        <f>MIN(B58,D58)=MAX(B58,D58)</f>
        <v>1</v>
      </c>
    </row>
    <row r="59" spans="1:11" hidden="1" x14ac:dyDescent="0.2">
      <c r="A59" s="70" t="s">
        <v>58</v>
      </c>
      <c r="B59" s="60">
        <f>COUNT('All other expenses'!B11:B16)</f>
        <v>1</v>
      </c>
      <c r="C59" s="60"/>
      <c r="D59" s="60">
        <f>COUNTIF('All other expenses'!D11:D16,"*")</f>
        <v>1</v>
      </c>
      <c r="E59" s="60"/>
      <c r="F59" s="60" t="b">
        <f>MIN(B59,D59)=MAX(B59,D59)</f>
        <v>1</v>
      </c>
    </row>
    <row r="60" spans="1:11" hidden="1" x14ac:dyDescent="0.2">
      <c r="A60" s="69" t="s">
        <v>59</v>
      </c>
      <c r="B60" s="61">
        <f>COUNTIF('Gifts and benefits'!B11:B15,"*")</f>
        <v>1</v>
      </c>
      <c r="C60" s="61">
        <f>COUNTIF('Gifts and benefits'!C11:C15,"*")</f>
        <v>1</v>
      </c>
      <c r="D60" s="61"/>
      <c r="E60" s="61">
        <f>COUNTA('Gifts and benefits'!E11:E15)</f>
        <v>1</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F9" sqref="F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6" t="s">
        <v>60</v>
      </c>
      <c r="B1" s="116"/>
      <c r="C1" s="116"/>
      <c r="D1" s="116"/>
      <c r="E1" s="116"/>
      <c r="F1" s="17"/>
    </row>
    <row r="2" spans="1:6" ht="21" customHeight="1" x14ac:dyDescent="0.2">
      <c r="A2" s="3" t="s">
        <v>3</v>
      </c>
      <c r="B2" s="119" t="str">
        <f>'Summary and sign-off'!B2:F2</f>
        <v>Te Kawa Mataaho Public Service Commission</v>
      </c>
      <c r="C2" s="119"/>
      <c r="D2" s="119"/>
      <c r="E2" s="119"/>
      <c r="F2" s="17"/>
    </row>
    <row r="3" spans="1:6" ht="21" customHeight="1" x14ac:dyDescent="0.2">
      <c r="A3" s="3" t="s">
        <v>61</v>
      </c>
      <c r="B3" s="119" t="str">
        <f>'Summary and sign-off'!B3:F3</f>
        <v>Gaye Searancke</v>
      </c>
      <c r="C3" s="119"/>
      <c r="D3" s="119"/>
      <c r="E3" s="119"/>
      <c r="F3" s="17"/>
    </row>
    <row r="4" spans="1:6" ht="21" customHeight="1" x14ac:dyDescent="0.2">
      <c r="A4" s="3" t="s">
        <v>62</v>
      </c>
      <c r="B4" s="119">
        <f>'Summary and sign-off'!B4:F4</f>
        <v>45012</v>
      </c>
      <c r="C4" s="119"/>
      <c r="D4" s="119"/>
      <c r="E4" s="119"/>
      <c r="F4" s="17"/>
    </row>
    <row r="5" spans="1:6" ht="21" customHeight="1" x14ac:dyDescent="0.2">
      <c r="A5" s="3" t="s">
        <v>63</v>
      </c>
      <c r="B5" s="119">
        <f>'Summary and sign-off'!B5:F5</f>
        <v>45107</v>
      </c>
      <c r="C5" s="119"/>
      <c r="D5" s="119"/>
      <c r="E5" s="119"/>
      <c r="F5" s="17"/>
    </row>
    <row r="6" spans="1:6" ht="21" customHeight="1" x14ac:dyDescent="0.2">
      <c r="A6" s="3" t="s">
        <v>64</v>
      </c>
      <c r="B6" s="114" t="s">
        <v>31</v>
      </c>
      <c r="C6" s="114"/>
      <c r="D6" s="114"/>
      <c r="E6" s="114"/>
      <c r="F6" s="17"/>
    </row>
    <row r="7" spans="1:6" ht="21" customHeight="1" x14ac:dyDescent="0.2">
      <c r="A7" s="3" t="s">
        <v>7</v>
      </c>
      <c r="B7" s="114" t="s">
        <v>34</v>
      </c>
      <c r="C7" s="114"/>
      <c r="D7" s="114"/>
      <c r="E7" s="114"/>
      <c r="F7" s="17"/>
    </row>
    <row r="8" spans="1:6" ht="36" customHeight="1" x14ac:dyDescent="0.2">
      <c r="A8" s="122" t="s">
        <v>65</v>
      </c>
      <c r="B8" s="123"/>
      <c r="C8" s="123"/>
      <c r="D8" s="123"/>
      <c r="E8" s="123"/>
      <c r="F8" s="19"/>
    </row>
    <row r="9" spans="1:6" ht="36" customHeight="1" x14ac:dyDescent="0.2">
      <c r="A9" s="124" t="s">
        <v>66</v>
      </c>
      <c r="B9" s="125"/>
      <c r="C9" s="125"/>
      <c r="D9" s="125"/>
      <c r="E9" s="125"/>
      <c r="F9" s="19"/>
    </row>
    <row r="10" spans="1:6" ht="24.75" customHeight="1" x14ac:dyDescent="0.2">
      <c r="A10" s="121" t="s">
        <v>67</v>
      </c>
      <c r="B10" s="126"/>
      <c r="C10" s="121"/>
      <c r="D10" s="121"/>
      <c r="E10" s="121"/>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0"/>
      <c r="B14" s="101"/>
      <c r="C14" s="102" t="s">
        <v>126</v>
      </c>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73</v>
      </c>
      <c r="B22" s="56">
        <f>SUM(B12:B21)</f>
        <v>0</v>
      </c>
      <c r="C22" s="111" t="str">
        <f>IF(SUBTOTAL(3,B12:B21)=SUBTOTAL(103,B12:B21),'Summary and sign-off'!$A$48,'Summary and sign-off'!$A$49)</f>
        <v>Check - there are no hidden rows with data</v>
      </c>
      <c r="D22" s="120" t="str">
        <f>IF('Summary and sign-off'!F55='Summary and sign-off'!F54,'Summary and sign-off'!A51,'Summary and sign-off'!A50)</f>
        <v>Check - each entry provides sufficient information</v>
      </c>
      <c r="E22" s="120"/>
      <c r="F22" s="17"/>
    </row>
    <row r="23" spans="1:6" ht="10.5" customHeight="1" x14ac:dyDescent="0.2">
      <c r="A23" s="17"/>
      <c r="B23" s="19"/>
      <c r="C23" s="17"/>
      <c r="D23" s="17"/>
      <c r="E23" s="17"/>
      <c r="F23" s="17"/>
    </row>
    <row r="24" spans="1:6" ht="24.75" customHeight="1" x14ac:dyDescent="0.2">
      <c r="A24" s="121" t="s">
        <v>74</v>
      </c>
      <c r="B24" s="121"/>
      <c r="C24" s="121"/>
      <c r="D24" s="121"/>
      <c r="E24" s="121"/>
      <c r="F24" s="29"/>
    </row>
    <row r="25" spans="1:6" ht="27" customHeight="1" x14ac:dyDescent="0.2">
      <c r="A25" s="24" t="s">
        <v>68</v>
      </c>
      <c r="B25" s="24" t="s">
        <v>13</v>
      </c>
      <c r="C25" s="24" t="s">
        <v>75</v>
      </c>
      <c r="D25" s="24" t="s">
        <v>71</v>
      </c>
      <c r="E25" s="24" t="s">
        <v>72</v>
      </c>
      <c r="F25" s="30"/>
    </row>
    <row r="26" spans="1:6" s="2" customFormat="1" hidden="1" x14ac:dyDescent="0.2">
      <c r="A26" s="78"/>
      <c r="B26" s="79"/>
      <c r="C26" s="80"/>
      <c r="D26" s="80"/>
      <c r="E26" s="81"/>
      <c r="F26" s="1"/>
    </row>
    <row r="27" spans="1:6" s="2" customFormat="1" x14ac:dyDescent="0.2">
      <c r="A27" s="100"/>
      <c r="B27" s="101"/>
      <c r="C27" s="102"/>
      <c r="D27" s="102"/>
      <c r="E27" s="103"/>
      <c r="F27" s="1"/>
    </row>
    <row r="28" spans="1:6" s="2" customFormat="1" x14ac:dyDescent="0.2">
      <c r="A28" s="100"/>
      <c r="B28" s="101"/>
      <c r="C28" s="102" t="s">
        <v>126</v>
      </c>
      <c r="D28" s="102"/>
      <c r="E28" s="103"/>
      <c r="F28" s="1"/>
    </row>
    <row r="29" spans="1:6" s="2" customFormat="1" x14ac:dyDescent="0.2">
      <c r="A29" s="112"/>
      <c r="B29" s="101"/>
      <c r="C29" s="102"/>
      <c r="D29" s="102"/>
      <c r="E29" s="103"/>
      <c r="F29" s="1"/>
    </row>
    <row r="30" spans="1:6" s="2" customFormat="1" x14ac:dyDescent="0.2">
      <c r="A30" s="100"/>
      <c r="B30" s="101"/>
      <c r="C30" s="102"/>
      <c r="D30" s="102"/>
      <c r="E30" s="103"/>
      <c r="F30" s="1"/>
    </row>
    <row r="31" spans="1:6" s="2" customFormat="1" x14ac:dyDescent="0.2">
      <c r="A31" s="100"/>
      <c r="B31" s="101"/>
      <c r="C31" s="102"/>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hidden="1" x14ac:dyDescent="0.2">
      <c r="A35" s="91"/>
      <c r="B35" s="92"/>
      <c r="C35" s="93"/>
      <c r="D35" s="93"/>
      <c r="E35" s="94"/>
      <c r="F35" s="1"/>
    </row>
    <row r="36" spans="1:6" ht="19.5" customHeight="1" x14ac:dyDescent="0.2">
      <c r="A36" s="55" t="s">
        <v>76</v>
      </c>
      <c r="B36" s="56">
        <f>SUM(B26:B35)</f>
        <v>0</v>
      </c>
      <c r="C36" s="111" t="str">
        <f>IF(SUBTOTAL(3,B26:B35)=SUBTOTAL(103,B26:B35),'Summary and sign-off'!$A$48,'Summary and sign-off'!$A$49)</f>
        <v>Check - there are no hidden rows with data</v>
      </c>
      <c r="D36" s="120" t="str">
        <f>IF('Summary and sign-off'!F56='Summary and sign-off'!F54,'Summary and sign-off'!A51,'Summary and sign-off'!A50)</f>
        <v>Check - each entry provides sufficient information</v>
      </c>
      <c r="E36" s="120"/>
      <c r="F36" s="17"/>
    </row>
    <row r="37" spans="1:6" ht="10.5" customHeight="1" x14ac:dyDescent="0.2">
      <c r="A37" s="17"/>
      <c r="B37" s="19"/>
      <c r="C37" s="17"/>
      <c r="D37" s="17"/>
      <c r="E37" s="17"/>
      <c r="F37" s="17"/>
    </row>
    <row r="38" spans="1:6" ht="24.75" customHeight="1" x14ac:dyDescent="0.2">
      <c r="A38" s="121" t="s">
        <v>77</v>
      </c>
      <c r="B38" s="121"/>
      <c r="C38" s="121"/>
      <c r="D38" s="121"/>
      <c r="E38" s="121"/>
      <c r="F38" s="17"/>
    </row>
    <row r="39" spans="1:6" ht="27" customHeight="1" x14ac:dyDescent="0.2">
      <c r="A39" s="24" t="s">
        <v>68</v>
      </c>
      <c r="B39" s="24" t="s">
        <v>13</v>
      </c>
      <c r="C39" s="24" t="s">
        <v>78</v>
      </c>
      <c r="D39" s="24" t="s">
        <v>79</v>
      </c>
      <c r="E39" s="24" t="s">
        <v>72</v>
      </c>
      <c r="F39" s="28"/>
    </row>
    <row r="40" spans="1:6" s="2" customFormat="1" hidden="1" x14ac:dyDescent="0.2">
      <c r="A40" s="78"/>
      <c r="B40" s="79"/>
      <c r="C40" s="80"/>
      <c r="D40" s="80"/>
      <c r="E40" s="81"/>
      <c r="F40" s="1"/>
    </row>
    <row r="41" spans="1:6" s="2" customFormat="1" x14ac:dyDescent="0.2">
      <c r="A41" s="100"/>
      <c r="B41" s="101"/>
      <c r="C41" s="102"/>
      <c r="D41" s="102"/>
      <c r="E41" s="103"/>
      <c r="F41" s="1"/>
    </row>
    <row r="42" spans="1:6" s="2" customFormat="1" x14ac:dyDescent="0.2">
      <c r="A42" s="100"/>
      <c r="B42" s="101"/>
      <c r="C42" s="102" t="s">
        <v>126</v>
      </c>
      <c r="D42" s="102"/>
      <c r="E42" s="103"/>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hidden="1" x14ac:dyDescent="0.2">
      <c r="A49" s="78"/>
      <c r="B49" s="79"/>
      <c r="C49" s="80"/>
      <c r="D49" s="80"/>
      <c r="E49" s="81"/>
      <c r="F49" s="1"/>
    </row>
    <row r="50" spans="1:6" ht="19.5" customHeight="1" x14ac:dyDescent="0.2">
      <c r="A50" s="55" t="s">
        <v>80</v>
      </c>
      <c r="B50" s="56">
        <f>SUM(B40:B49)</f>
        <v>0</v>
      </c>
      <c r="C50" s="111" t="str">
        <f>IF(SUBTOTAL(3,B40:B49)=SUBTOTAL(103,B40:B49),'Summary and sign-off'!$A$48,'Summary and sign-off'!$A$49)</f>
        <v>Check - there are no hidden rows with data</v>
      </c>
      <c r="D50" s="120" t="str">
        <f>IF('Summary and sign-off'!F57='Summary and sign-off'!F54,'Summary and sign-off'!A51,'Summary and sign-off'!A50)</f>
        <v>Check - each entry provides sufficient information</v>
      </c>
      <c r="E50" s="120"/>
      <c r="F50" s="17"/>
    </row>
    <row r="51" spans="1:6" ht="10.5" customHeight="1" x14ac:dyDescent="0.2">
      <c r="A51" s="17"/>
      <c r="B51" s="43"/>
      <c r="C51" s="19"/>
      <c r="D51" s="17"/>
      <c r="E51" s="17"/>
      <c r="F51" s="17"/>
    </row>
    <row r="52" spans="1:6" ht="34.5" customHeight="1" x14ac:dyDescent="0.2">
      <c r="A52" s="31" t="s">
        <v>81</v>
      </c>
      <c r="B52" s="44">
        <f>B22+B36+B50</f>
        <v>0</v>
      </c>
      <c r="C52" s="32"/>
      <c r="D52" s="32"/>
      <c r="E52" s="32"/>
      <c r="F52" s="17"/>
    </row>
    <row r="53" spans="1:6" x14ac:dyDescent="0.2">
      <c r="A53" s="17"/>
      <c r="B53" s="19"/>
      <c r="C53" s="17"/>
      <c r="D53" s="17"/>
      <c r="E53" s="17"/>
      <c r="F53" s="17"/>
    </row>
    <row r="54" spans="1:6" x14ac:dyDescent="0.2">
      <c r="A54" s="18" t="s">
        <v>24</v>
      </c>
      <c r="B54" s="19"/>
      <c r="C54" s="17"/>
      <c r="D54" s="17"/>
      <c r="E54" s="17"/>
      <c r="F54" s="17"/>
    </row>
    <row r="55" spans="1:6" ht="12.6" customHeight="1" x14ac:dyDescent="0.2">
      <c r="A55" s="20" t="s">
        <v>82</v>
      </c>
      <c r="F55" s="17"/>
    </row>
    <row r="56" spans="1:6" ht="12.95" customHeight="1" x14ac:dyDescent="0.2">
      <c r="A56" s="20" t="s">
        <v>83</v>
      </c>
      <c r="B56" s="17"/>
      <c r="D56" s="17"/>
      <c r="F56" s="17"/>
    </row>
    <row r="57" spans="1:6" x14ac:dyDescent="0.2">
      <c r="A57" s="20" t="s">
        <v>84</v>
      </c>
      <c r="F57" s="17"/>
    </row>
    <row r="58" spans="1:6" x14ac:dyDescent="0.2">
      <c r="A58" s="20" t="s">
        <v>30</v>
      </c>
      <c r="B58" s="19"/>
      <c r="C58" s="17"/>
      <c r="D58" s="17"/>
      <c r="E58" s="17"/>
      <c r="F58" s="17"/>
    </row>
    <row r="59" spans="1:6" ht="12.95" customHeight="1" x14ac:dyDescent="0.2">
      <c r="A59" s="20" t="s">
        <v>85</v>
      </c>
      <c r="B59" s="17"/>
      <c r="D59" s="17"/>
      <c r="F59" s="17"/>
    </row>
    <row r="60" spans="1:6" x14ac:dyDescent="0.2">
      <c r="A60" s="20" t="s">
        <v>86</v>
      </c>
      <c r="F60" s="17"/>
    </row>
    <row r="61" spans="1:6" x14ac:dyDescent="0.2">
      <c r="A61" s="20" t="s">
        <v>87</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Gaye Searancke</v>
      </c>
      <c r="C3" s="119"/>
      <c r="D3" s="119"/>
      <c r="E3" s="119"/>
    </row>
    <row r="4" spans="1:6" ht="21" customHeight="1" x14ac:dyDescent="0.2">
      <c r="A4" s="3" t="s">
        <v>62</v>
      </c>
      <c r="B4" s="119">
        <f>'Summary and sign-off'!B4:F4</f>
        <v>45012</v>
      </c>
      <c r="C4" s="119"/>
      <c r="D4" s="119"/>
      <c r="E4" s="119"/>
    </row>
    <row r="5" spans="1:6" ht="21" customHeight="1" x14ac:dyDescent="0.2">
      <c r="A5" s="3" t="s">
        <v>63</v>
      </c>
      <c r="B5" s="119">
        <f>'Summary and sign-off'!B5:F5</f>
        <v>45107</v>
      </c>
      <c r="C5" s="119"/>
      <c r="D5" s="119"/>
      <c r="E5" s="119"/>
    </row>
    <row r="6" spans="1:6" ht="21" customHeight="1" x14ac:dyDescent="0.2">
      <c r="A6" s="3" t="s">
        <v>64</v>
      </c>
      <c r="B6" s="114" t="s">
        <v>31</v>
      </c>
      <c r="C6" s="114"/>
      <c r="D6" s="114"/>
      <c r="E6" s="114"/>
    </row>
    <row r="7" spans="1:6" ht="21" customHeight="1" x14ac:dyDescent="0.2">
      <c r="A7" s="3" t="s">
        <v>7</v>
      </c>
      <c r="B7" s="114" t="s">
        <v>34</v>
      </c>
      <c r="C7" s="114"/>
      <c r="D7" s="114"/>
      <c r="E7" s="114"/>
    </row>
    <row r="8" spans="1:6" ht="35.25" customHeight="1" x14ac:dyDescent="0.25">
      <c r="A8" s="129" t="s">
        <v>88</v>
      </c>
      <c r="B8" s="129"/>
      <c r="C8" s="130"/>
      <c r="D8" s="130"/>
      <c r="E8" s="130"/>
      <c r="F8" s="27"/>
    </row>
    <row r="9" spans="1:6" ht="35.25" customHeight="1" x14ac:dyDescent="0.25">
      <c r="A9" s="127" t="s">
        <v>89</v>
      </c>
      <c r="B9" s="128"/>
      <c r="C9" s="128"/>
      <c r="D9" s="128"/>
      <c r="E9" s="128"/>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c r="B13" s="101"/>
      <c r="C13" s="105" t="s">
        <v>126</v>
      </c>
      <c r="D13" s="105"/>
      <c r="E13" s="106"/>
    </row>
    <row r="14" spans="1:6" s="2" customFormat="1" x14ac:dyDescent="0.2">
      <c r="A14" s="100"/>
      <c r="B14" s="101"/>
      <c r="C14" s="105"/>
      <c r="D14" s="105"/>
      <c r="E14" s="106"/>
    </row>
    <row r="15" spans="1:6" s="2" customFormat="1" ht="11.25" hidden="1" customHeight="1" x14ac:dyDescent="0.2">
      <c r="A15" s="82"/>
      <c r="B15" s="79"/>
      <c r="C15" s="83"/>
      <c r="D15" s="83"/>
      <c r="E15" s="84"/>
    </row>
    <row r="16" spans="1:6" ht="34.5" customHeight="1" x14ac:dyDescent="0.2">
      <c r="A16" s="39" t="s">
        <v>93</v>
      </c>
      <c r="B16" s="48">
        <f>SUM(B11:B15)</f>
        <v>0</v>
      </c>
      <c r="C16" s="54" t="str">
        <f>IF(SUBTOTAL(3,B11:B15)=SUBTOTAL(103,B11:B15),'Summary and sign-off'!$A$48,'Summary and sign-off'!$A$49)</f>
        <v>Check - there are no hidden rows with data</v>
      </c>
      <c r="D16" s="120" t="str">
        <f>IF('Summary and sign-off'!F58='Summary and sign-off'!F54,'Summary and sign-off'!A51,'Summary and sign-off'!A50)</f>
        <v>Check - each entry provides sufficient information</v>
      </c>
      <c r="E16" s="120"/>
      <c r="F16" s="2"/>
    </row>
    <row r="17" spans="1:6" x14ac:dyDescent="0.2">
      <c r="A17" s="18"/>
      <c r="B17" s="17"/>
      <c r="C17" s="17"/>
      <c r="D17" s="17"/>
      <c r="E17" s="17"/>
    </row>
    <row r="18" spans="1:6" x14ac:dyDescent="0.2">
      <c r="A18" s="18" t="s">
        <v>24</v>
      </c>
      <c r="B18" s="19"/>
      <c r="C18" s="17"/>
      <c r="D18" s="17"/>
      <c r="E18" s="17"/>
    </row>
    <row r="19" spans="1:6" ht="12.75" customHeight="1" x14ac:dyDescent="0.2">
      <c r="A19" s="20" t="s">
        <v>94</v>
      </c>
      <c r="B19" s="20"/>
      <c r="C19" s="20"/>
      <c r="D19" s="20"/>
      <c r="E19" s="20"/>
    </row>
    <row r="20" spans="1:6" x14ac:dyDescent="0.2">
      <c r="A20" s="20" t="s">
        <v>95</v>
      </c>
      <c r="B20" s="20"/>
      <c r="C20" s="28"/>
      <c r="D20" s="28"/>
      <c r="E20" s="28"/>
    </row>
    <row r="21" spans="1:6" x14ac:dyDescent="0.2">
      <c r="A21" s="20" t="s">
        <v>30</v>
      </c>
      <c r="B21" s="19"/>
      <c r="C21" s="17"/>
      <c r="D21" s="17"/>
      <c r="E21" s="17"/>
      <c r="F21" s="17"/>
    </row>
    <row r="22" spans="1:6" x14ac:dyDescent="0.2">
      <c r="A22" s="20" t="s">
        <v>96</v>
      </c>
      <c r="B22" s="20"/>
      <c r="C22" s="28"/>
      <c r="D22" s="28"/>
      <c r="E22" s="28"/>
    </row>
    <row r="23" spans="1:6" ht="12.75" customHeight="1" x14ac:dyDescent="0.2">
      <c r="A23" s="20" t="s">
        <v>97</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Gaye Searancke</v>
      </c>
      <c r="C3" s="119"/>
      <c r="D3" s="119"/>
      <c r="E3" s="119"/>
    </row>
    <row r="4" spans="1:6" ht="21" customHeight="1" x14ac:dyDescent="0.2">
      <c r="A4" s="3" t="s">
        <v>62</v>
      </c>
      <c r="B4" s="119">
        <f>'Summary and sign-off'!B4:F4</f>
        <v>45012</v>
      </c>
      <c r="C4" s="119"/>
      <c r="D4" s="119"/>
      <c r="E4" s="119"/>
    </row>
    <row r="5" spans="1:6" ht="21" customHeight="1" x14ac:dyDescent="0.2">
      <c r="A5" s="3" t="s">
        <v>63</v>
      </c>
      <c r="B5" s="119">
        <f>'Summary and sign-off'!B5:F5</f>
        <v>45107</v>
      </c>
      <c r="C5" s="119"/>
      <c r="D5" s="119"/>
      <c r="E5" s="119"/>
    </row>
    <row r="6" spans="1:6" ht="21" customHeight="1" x14ac:dyDescent="0.2">
      <c r="A6" s="3" t="s">
        <v>64</v>
      </c>
      <c r="B6" s="114" t="s">
        <v>32</v>
      </c>
      <c r="C6" s="114"/>
      <c r="D6" s="114"/>
      <c r="E6" s="114"/>
      <c r="F6" s="23"/>
    </row>
    <row r="7" spans="1:6" ht="21" customHeight="1" x14ac:dyDescent="0.2">
      <c r="A7" s="3" t="s">
        <v>7</v>
      </c>
      <c r="B7" s="114" t="s">
        <v>34</v>
      </c>
      <c r="C7" s="114"/>
      <c r="D7" s="114"/>
      <c r="E7" s="114"/>
      <c r="F7" s="23"/>
    </row>
    <row r="8" spans="1:6" ht="35.25" customHeight="1" x14ac:dyDescent="0.2">
      <c r="A8" s="123" t="s">
        <v>98</v>
      </c>
      <c r="B8" s="123"/>
      <c r="C8" s="130"/>
      <c r="D8" s="130"/>
      <c r="E8" s="130"/>
    </row>
    <row r="9" spans="1:6" ht="35.25" customHeight="1" x14ac:dyDescent="0.2">
      <c r="A9" s="131" t="s">
        <v>99</v>
      </c>
      <c r="B9" s="132"/>
      <c r="C9" s="132"/>
      <c r="D9" s="132"/>
      <c r="E9" s="132"/>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0" t="s">
        <v>125</v>
      </c>
      <c r="B12" s="101">
        <v>66.44</v>
      </c>
      <c r="C12" s="105" t="s">
        <v>124</v>
      </c>
      <c r="D12" s="105" t="s">
        <v>121</v>
      </c>
      <c r="E12" s="106" t="s">
        <v>122</v>
      </c>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4"/>
      <c r="B15" s="101"/>
      <c r="C15" s="105"/>
      <c r="D15" s="105"/>
      <c r="E15" s="106"/>
    </row>
    <row r="16" spans="1:6" s="2" customFormat="1" hidden="1" x14ac:dyDescent="0.2">
      <c r="A16" s="82"/>
      <c r="B16" s="79"/>
      <c r="C16" s="83"/>
      <c r="D16" s="83"/>
      <c r="E16" s="84"/>
    </row>
    <row r="17" spans="1:6" ht="34.5" customHeight="1" x14ac:dyDescent="0.2">
      <c r="A17" s="39" t="s">
        <v>102</v>
      </c>
      <c r="B17" s="48">
        <f>SUM(B11:B16)</f>
        <v>66.44</v>
      </c>
      <c r="C17" s="54" t="str">
        <f>IF(SUBTOTAL(3,B11:B16)=SUBTOTAL(103,B11:B16),'Summary and sign-off'!$A$48,'Summary and sign-off'!$A$49)</f>
        <v>Check - there are no hidden rows with data</v>
      </c>
      <c r="D17" s="120" t="str">
        <f>IF('Summary and sign-off'!F59='Summary and sign-off'!F54,'Summary and sign-off'!A51,'Summary and sign-off'!A50)</f>
        <v>Check - each entry provides sufficient information</v>
      </c>
      <c r="E17" s="120"/>
    </row>
    <row r="18" spans="1:6" ht="14.1" customHeight="1" x14ac:dyDescent="0.2">
      <c r="B18" s="17"/>
      <c r="C18" s="17"/>
      <c r="D18" s="17"/>
      <c r="E18" s="17"/>
    </row>
    <row r="19" spans="1:6" x14ac:dyDescent="0.2">
      <c r="A19" s="18" t="s">
        <v>103</v>
      </c>
      <c r="B19" s="17"/>
      <c r="C19" s="17"/>
      <c r="D19" s="17"/>
      <c r="E19" s="17"/>
    </row>
    <row r="20" spans="1:6" ht="12.6" customHeight="1" x14ac:dyDescent="0.2">
      <c r="A20" s="20" t="s">
        <v>82</v>
      </c>
      <c r="B20" s="17"/>
      <c r="C20" s="17"/>
      <c r="D20" s="17"/>
      <c r="E20" s="17"/>
    </row>
    <row r="21" spans="1:6" x14ac:dyDescent="0.2">
      <c r="A21" s="20" t="s">
        <v>30</v>
      </c>
      <c r="B21" s="19"/>
      <c r="C21" s="17"/>
      <c r="D21" s="17"/>
      <c r="E21" s="17"/>
      <c r="F21" s="17"/>
    </row>
    <row r="22" spans="1:6" x14ac:dyDescent="0.2">
      <c r="A22" s="20" t="s">
        <v>96</v>
      </c>
      <c r="C22" s="17"/>
      <c r="D22" s="17"/>
      <c r="E22" s="17"/>
      <c r="F22" s="17"/>
    </row>
    <row r="23" spans="1:6" ht="12.75" customHeight="1" x14ac:dyDescent="0.2">
      <c r="A23" s="20" t="s">
        <v>97</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16" t="s">
        <v>104</v>
      </c>
      <c r="B1" s="116"/>
      <c r="C1" s="116"/>
      <c r="D1" s="116"/>
      <c r="E1" s="116"/>
      <c r="F1" s="116"/>
    </row>
    <row r="2" spans="1:7" ht="21" customHeight="1" x14ac:dyDescent="0.2">
      <c r="A2" s="3" t="s">
        <v>3</v>
      </c>
      <c r="B2" s="119" t="str">
        <f>'Summary and sign-off'!B2:F2</f>
        <v>Te Kawa Mataaho Public Service Commission</v>
      </c>
      <c r="C2" s="119"/>
      <c r="D2" s="119"/>
      <c r="E2" s="119"/>
      <c r="F2" s="119"/>
    </row>
    <row r="3" spans="1:7" ht="21" customHeight="1" x14ac:dyDescent="0.2">
      <c r="A3" s="3" t="s">
        <v>61</v>
      </c>
      <c r="B3" s="119" t="str">
        <f>'Summary and sign-off'!B3:F3</f>
        <v>Gaye Searancke</v>
      </c>
      <c r="C3" s="119"/>
      <c r="D3" s="119"/>
      <c r="E3" s="119"/>
      <c r="F3" s="119"/>
    </row>
    <row r="4" spans="1:7" ht="21" customHeight="1" x14ac:dyDescent="0.2">
      <c r="A4" s="3" t="s">
        <v>62</v>
      </c>
      <c r="B4" s="119">
        <f>'Summary and sign-off'!B4:F4</f>
        <v>45012</v>
      </c>
      <c r="C4" s="119"/>
      <c r="D4" s="119"/>
      <c r="E4" s="119"/>
      <c r="F4" s="119"/>
    </row>
    <row r="5" spans="1:7" ht="21" customHeight="1" x14ac:dyDescent="0.2">
      <c r="A5" s="3" t="s">
        <v>63</v>
      </c>
      <c r="B5" s="119">
        <f>'Summary and sign-off'!B5:F5</f>
        <v>45107</v>
      </c>
      <c r="C5" s="119"/>
      <c r="D5" s="119"/>
      <c r="E5" s="119"/>
      <c r="F5" s="119"/>
    </row>
    <row r="6" spans="1:7" ht="21" customHeight="1" x14ac:dyDescent="0.2">
      <c r="A6" s="3" t="s">
        <v>105</v>
      </c>
      <c r="B6" s="114" t="s">
        <v>31</v>
      </c>
      <c r="C6" s="114"/>
      <c r="D6" s="114"/>
      <c r="E6" s="114"/>
      <c r="F6" s="114"/>
    </row>
    <row r="7" spans="1:7" ht="21" customHeight="1" x14ac:dyDescent="0.2">
      <c r="A7" s="3" t="s">
        <v>7</v>
      </c>
      <c r="B7" s="114" t="s">
        <v>34</v>
      </c>
      <c r="C7" s="114"/>
      <c r="D7" s="114"/>
      <c r="E7" s="114"/>
      <c r="F7" s="114"/>
    </row>
    <row r="8" spans="1:7" ht="36" customHeight="1" x14ac:dyDescent="0.2">
      <c r="A8" s="123" t="s">
        <v>106</v>
      </c>
      <c r="B8" s="123"/>
      <c r="C8" s="123"/>
      <c r="D8" s="123"/>
      <c r="E8" s="123"/>
      <c r="F8" s="123"/>
    </row>
    <row r="9" spans="1:7" ht="36" customHeight="1" x14ac:dyDescent="0.2">
      <c r="A9" s="131" t="s">
        <v>107</v>
      </c>
      <c r="B9" s="132"/>
      <c r="C9" s="132"/>
      <c r="D9" s="132"/>
      <c r="E9" s="132"/>
      <c r="F9" s="132"/>
    </row>
    <row r="10" spans="1:7" ht="39" customHeight="1" x14ac:dyDescent="0.2">
      <c r="A10" s="24" t="s">
        <v>68</v>
      </c>
      <c r="B10" s="95" t="s">
        <v>108</v>
      </c>
      <c r="C10" s="95" t="s">
        <v>109</v>
      </c>
      <c r="D10" s="95" t="s">
        <v>110</v>
      </c>
      <c r="E10" s="95" t="s">
        <v>111</v>
      </c>
      <c r="F10" s="95" t="s">
        <v>112</v>
      </c>
    </row>
    <row r="11" spans="1:7" s="2" customFormat="1" hidden="1" x14ac:dyDescent="0.2">
      <c r="A11" s="78"/>
      <c r="B11" s="83"/>
      <c r="C11" s="85"/>
      <c r="D11" s="83"/>
      <c r="E11" s="86"/>
      <c r="F11" s="84"/>
    </row>
    <row r="12" spans="1:7" s="2" customFormat="1" ht="38.25" x14ac:dyDescent="0.2">
      <c r="A12" s="100">
        <v>45033</v>
      </c>
      <c r="B12" s="107" t="s">
        <v>127</v>
      </c>
      <c r="C12" s="108" t="s">
        <v>47</v>
      </c>
      <c r="D12" s="107" t="s">
        <v>128</v>
      </c>
      <c r="E12" s="109" t="s">
        <v>42</v>
      </c>
      <c r="F12" s="110"/>
    </row>
    <row r="13" spans="1:7" s="2" customFormat="1" x14ac:dyDescent="0.2">
      <c r="A13" s="100"/>
      <c r="B13" s="107"/>
      <c r="C13" s="108"/>
      <c r="D13" s="107"/>
      <c r="E13" s="109"/>
      <c r="F13" s="110"/>
    </row>
    <row r="14" spans="1:7" s="2" customFormat="1" x14ac:dyDescent="0.2">
      <c r="A14" s="100"/>
      <c r="B14" s="107"/>
      <c r="C14" s="108"/>
      <c r="D14" s="107"/>
      <c r="E14" s="109"/>
      <c r="F14" s="110"/>
    </row>
    <row r="15" spans="1:7" s="2" customFormat="1" hidden="1" x14ac:dyDescent="0.2">
      <c r="A15" s="78"/>
      <c r="B15" s="83"/>
      <c r="C15" s="85"/>
      <c r="D15" s="83"/>
      <c r="E15" s="86"/>
      <c r="F15" s="84"/>
    </row>
    <row r="16" spans="1:7" ht="34.5" customHeight="1" x14ac:dyDescent="0.2">
      <c r="A16" s="96" t="s">
        <v>113</v>
      </c>
      <c r="B16" s="97" t="s">
        <v>114</v>
      </c>
      <c r="C16" s="98">
        <f>C17+C18</f>
        <v>1</v>
      </c>
      <c r="D16" s="99" t="str">
        <f>IF(SUBTOTAL(3,C11:C15)=SUBTOTAL(103,C11:C15),'Summary and sign-off'!$A$48,'Summary and sign-off'!$A$49)</f>
        <v>Check - there are no hidden rows with data</v>
      </c>
      <c r="E16" s="120" t="str">
        <f>IF('Summary and sign-off'!F60='Summary and sign-off'!F54,'Summary and sign-off'!A52,'Summary and sign-off'!A50)</f>
        <v>Check - each entry provides sufficient information</v>
      </c>
      <c r="F16" s="120"/>
      <c r="G16" s="2"/>
    </row>
    <row r="17" spans="1:6" ht="25.5" customHeight="1" x14ac:dyDescent="0.25">
      <c r="A17" s="40"/>
      <c r="B17" s="41" t="s">
        <v>47</v>
      </c>
      <c r="C17" s="42">
        <f>COUNTIF(C11:C15,'Summary and sign-off'!A45)</f>
        <v>1</v>
      </c>
      <c r="D17" s="14"/>
      <c r="E17" s="15"/>
      <c r="F17" s="16"/>
    </row>
    <row r="18" spans="1:6" ht="25.5" customHeight="1" x14ac:dyDescent="0.25">
      <c r="A18" s="40"/>
      <c r="B18" s="41" t="s">
        <v>48</v>
      </c>
      <c r="C18" s="42">
        <f>COUNTIF(C11:C15,'Summary and sign-off'!A46)</f>
        <v>0</v>
      </c>
      <c r="D18" s="14"/>
      <c r="E18" s="15"/>
      <c r="F18" s="16"/>
    </row>
    <row r="19" spans="1:6" x14ac:dyDescent="0.2">
      <c r="A19" s="17"/>
      <c r="B19" s="18"/>
      <c r="C19" s="17"/>
      <c r="D19" s="19"/>
      <c r="E19" s="19"/>
      <c r="F19" s="17"/>
    </row>
    <row r="20" spans="1:6" x14ac:dyDescent="0.2">
      <c r="A20" s="18" t="s">
        <v>103</v>
      </c>
      <c r="B20" s="18"/>
      <c r="C20" s="18"/>
      <c r="D20" s="18"/>
      <c r="E20" s="18"/>
      <c r="F20" s="18"/>
    </row>
    <row r="21" spans="1:6" ht="12.6" customHeight="1" x14ac:dyDescent="0.2">
      <c r="A21" s="20" t="s">
        <v>82</v>
      </c>
      <c r="B21" s="17"/>
      <c r="C21" s="17"/>
      <c r="D21" s="17"/>
      <c r="E21" s="17"/>
    </row>
    <row r="22" spans="1:6" x14ac:dyDescent="0.2">
      <c r="A22" s="20" t="s">
        <v>30</v>
      </c>
      <c r="B22" s="19"/>
      <c r="C22" s="17"/>
      <c r="D22" s="17"/>
      <c r="E22" s="17"/>
      <c r="F22" s="17"/>
    </row>
    <row r="23" spans="1:6" x14ac:dyDescent="0.2">
      <c r="A23" s="20" t="s">
        <v>115</v>
      </c>
      <c r="B23" s="21"/>
      <c r="C23" s="21"/>
      <c r="D23" s="21"/>
      <c r="E23" s="21"/>
      <c r="F23" s="21"/>
    </row>
    <row r="24" spans="1:6" ht="12.75" customHeight="1" x14ac:dyDescent="0.2">
      <c r="A24" s="20" t="s">
        <v>116</v>
      </c>
      <c r="B24" s="17"/>
      <c r="C24" s="17"/>
      <c r="D24" s="17"/>
      <c r="E24" s="17"/>
      <c r="F24" s="17"/>
    </row>
    <row r="25" spans="1:6" ht="12.95" customHeight="1" x14ac:dyDescent="0.2">
      <c r="A25" s="20" t="s">
        <v>117</v>
      </c>
      <c r="B25" s="17"/>
      <c r="C25" s="17"/>
      <c r="D25" s="17"/>
      <c r="E25" s="17"/>
      <c r="F25" s="17"/>
    </row>
    <row r="26" spans="1:6" x14ac:dyDescent="0.2">
      <c r="A26" s="20" t="s">
        <v>118</v>
      </c>
      <c r="C26" s="17"/>
      <c r="D26" s="17"/>
      <c r="E26" s="17"/>
      <c r="F26" s="17"/>
    </row>
    <row r="27" spans="1:6" ht="12.75" customHeight="1" x14ac:dyDescent="0.2">
      <c r="A27" s="20" t="s">
        <v>97</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TKMNZ-2142765438-167122</_dlc_DocId>
    <_dlc_DocIdUrl xmlns="12165527-d881-4234-97f9-ee139a3f0c31">
      <Url>https://sscnz.sharepoint.com/sites/sscdms/67272/_layouts/15/DocIdRedir.aspx?ID=TKMNZ-2142765438-167122</Url>
      <Description>TKMNZ-2142765438-167122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12165527-d881-4234-97f9-ee139a3f0c3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A6CBA07-DEA2-4365-9604-73B5E3B7A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2023-07-24T01:14:37Z</cp:lastPrinted>
  <dcterms:created xsi:type="dcterms:W3CDTF">2010-10-17T20:59:02Z</dcterms:created>
  <dcterms:modified xsi:type="dcterms:W3CDTF">2023-07-28T00:25:41Z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195caa80-07dc-41f5-b379-31dfe5ef5416</vt:lpwstr>
  </property>
  <property fmtid="{D5CDD505-2E9C-101B-9397-08002B2CF9AE}" pid="10" name="SharedWithUsers">
    <vt:lpwstr>87;#Ken Smart;#157;#Nehalkumar patel</vt:lpwstr>
  </property>
</Properties>
</file>